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 ARAÚJO\Downloads\"/>
    </mc:Choice>
  </mc:AlternateContent>
  <xr:revisionPtr revIDLastSave="0" documentId="13_ncr:1_{C7CECE49-A0D6-4E47-8934-73DE18665500}" xr6:coauthVersionLast="45" xr6:coauthVersionMax="45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TABELA_IR" sheetId="4" state="hidden" r:id="rId1"/>
    <sheet name="CALCULADORA" sheetId="5" r:id="rId2"/>
  </sheets>
  <definedNames>
    <definedName name="Excel_BuiltIn_Print_Area_1_1" localSheetId="1">CALCULADORA!$A$2:$E$18</definedName>
    <definedName name="Excel_BuiltIn_Print_Area_1_1">#REF!</definedName>
    <definedName name="IntervaloNomeado1" localSheetId="1">CALCULADORA!$A$18:$E$18</definedName>
    <definedName name="IntervaloNomeado1">#REF!</definedName>
  </definedNames>
  <calcPr calcId="191029"/>
</workbook>
</file>

<file path=xl/calcChain.xml><?xml version="1.0" encoding="utf-8"?>
<calcChain xmlns="http://schemas.openxmlformats.org/spreadsheetml/2006/main">
  <c r="E28" i="5" l="1"/>
  <c r="E24" i="5" l="1"/>
  <c r="E19" i="5"/>
  <c r="E8" i="5"/>
  <c r="E10" i="5" s="1"/>
  <c r="E25" i="5" s="1"/>
  <c r="B4" i="4" l="1"/>
  <c r="E21" i="5"/>
  <c r="E27" i="5" s="1"/>
  <c r="A12" i="4"/>
  <c r="A11" i="4"/>
  <c r="A10" i="4"/>
  <c r="A9" i="4"/>
  <c r="E13" i="5" l="1"/>
  <c r="C10" i="4" l="1"/>
  <c r="F10" i="4" s="1"/>
  <c r="C9" i="4"/>
  <c r="F9" i="4" s="1"/>
  <c r="C12" i="4"/>
  <c r="F12" i="4" s="1"/>
  <c r="C11" i="4"/>
  <c r="F11" i="4" s="1"/>
  <c r="C8" i="4"/>
  <c r="H10" i="4" l="1"/>
  <c r="G10" i="4"/>
  <c r="G12" i="4"/>
  <c r="H12" i="4"/>
  <c r="F13" i="4"/>
  <c r="B5" i="4" s="1"/>
  <c r="H9" i="4"/>
  <c r="G9" i="4"/>
  <c r="H11" i="4"/>
  <c r="G11" i="4"/>
  <c r="E16" i="5" l="1"/>
  <c r="E26" i="5" s="1"/>
  <c r="E29" i="5" s="1"/>
  <c r="G13" i="4"/>
  <c r="H13" i="4"/>
  <c r="E15" i="5" l="1"/>
  <c r="E14" i="5"/>
</calcChain>
</file>

<file path=xl/sharedStrings.xml><?xml version="1.0" encoding="utf-8"?>
<sst xmlns="http://schemas.openxmlformats.org/spreadsheetml/2006/main" count="66" uniqueCount="36">
  <si>
    <t>BASE DE CÁLCULO</t>
  </si>
  <si>
    <t>R$</t>
  </si>
  <si>
    <t>%</t>
  </si>
  <si>
    <t>DE</t>
  </si>
  <si>
    <t>ATÉ</t>
  </si>
  <si>
    <t>ALÍQUOTA</t>
  </si>
  <si>
    <t>TOTAL</t>
  </si>
  <si>
    <t>IMPOSTO
DEVIDO</t>
  </si>
  <si>
    <t>PARCELA
A DEDUZIR</t>
  </si>
  <si>
    <t>VALOR
RPA</t>
  </si>
  <si>
    <t>RPA
AUTOMÁTICO</t>
  </si>
  <si>
    <t>CALCULADORA
RPA – RECIBO DE PAGAMENTO AUTÔNOMO</t>
  </si>
  <si>
    <t>VALOR TOTAL DOS SERVIÇOS</t>
  </si>
  <si>
    <t>INSS A RECOLHER</t>
  </si>
  <si>
    <t>CÁLCULO - INSS</t>
  </si>
  <si>
    <t>VALOR A RECOLHER</t>
  </si>
  <si>
    <t>CÁLCULO - IRRF</t>
  </si>
  <si>
    <t>PARCELA A DEDUZIR</t>
  </si>
  <si>
    <t>CÁLCULO - ISSQN</t>
  </si>
  <si>
    <t>VALOR LÍQUIDO</t>
  </si>
  <si>
    <t>IRRF A RECOLHER</t>
  </si>
  <si>
    <t>ISSQN A RECOLHER</t>
  </si>
  <si>
    <t>VALOR LÍQUIDO A RECEBER</t>
  </si>
  <si>
    <t>TABELA - IRRF</t>
  </si>
  <si>
    <t>BASE DE CÁLCULO_RPA</t>
  </si>
  <si>
    <t>RETENÇÃO IRRF_RPA</t>
  </si>
  <si>
    <t>VIGÊNCIA</t>
  </si>
  <si>
    <t>05/2023</t>
  </si>
  <si>
    <t xml:space="preserve">D </t>
  </si>
  <si>
    <t>Preencha com o valor BRUTO</t>
  </si>
  <si>
    <t>Automático: não mexer</t>
  </si>
  <si>
    <r>
      <rPr>
        <b/>
        <sz val="10"/>
        <color rgb="FF000000"/>
        <rFont val="Segoe UI"/>
        <family val="2"/>
      </rPr>
      <t>COM Retenção:</t>
    </r>
    <r>
      <rPr>
        <sz val="10"/>
        <color rgb="FF000000"/>
        <rFont val="Segoe UI"/>
        <family val="2"/>
      </rPr>
      <t xml:space="preserve"> não preencha nada, pois é automático</t>
    </r>
  </si>
  <si>
    <r>
      <rPr>
        <b/>
        <sz val="10"/>
        <color rgb="FF000000"/>
        <rFont val="Segoe UI"/>
        <family val="2"/>
      </rPr>
      <t>SEM Retenção:</t>
    </r>
    <r>
      <rPr>
        <sz val="10"/>
        <color rgb="FF000000"/>
        <rFont val="Segoe UI"/>
        <family val="2"/>
      </rPr>
      <t xml:space="preserve"> </t>
    </r>
    <r>
      <rPr>
        <sz val="10"/>
        <color rgb="FFFF0000"/>
        <rFont val="Segoe UI"/>
        <family val="2"/>
      </rPr>
      <t>altere a alíquota p/ zero</t>
    </r>
  </si>
  <si>
    <r>
      <rPr>
        <b/>
        <sz val="10"/>
        <color rgb="FF000000"/>
        <rFont val="Segoe UI"/>
        <family val="2"/>
      </rPr>
      <t>CASEMBRAPA:</t>
    </r>
    <r>
      <rPr>
        <sz val="10"/>
        <color rgb="FF000000"/>
        <rFont val="Segoe UI"/>
        <family val="2"/>
      </rPr>
      <t xml:space="preserve"> </t>
    </r>
    <r>
      <rPr>
        <sz val="10"/>
        <color rgb="FFFF0000"/>
        <rFont val="Segoe UI"/>
        <family val="2"/>
      </rPr>
      <t>altere a alíquota p/ zero</t>
    </r>
  </si>
  <si>
    <t>Confira o valor LÍQUIDO e transcreva ao FORMULÁRIO PADRÃO</t>
  </si>
  <si>
    <t>VALOR TOTAL DAS RETENÇÕES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</si>
</sst>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0.0%"/>
  </numFmts>
  <fonts count="11" x14ac:knownFonts="1">
    <font>
      <sz val="10"/>
      <color rgb="FF000000"/>
      <name val="Arial"/>
    </font>
    <font>
      <sz val="10"/>
      <color rgb="FF000000"/>
      <name val="Arial"/>
      <family val="2"/>
    </font>
    <font>
      <sz val="10"/>
      <color rgb="FF000000"/>
      <name val="Arial"/>
    </font>
    <font>
      <sz val="10"/>
      <color rgb="FF000000"/>
      <name val="Segoe UI"/>
      <family val="2"/>
    </font>
    <font>
      <sz val="10"/>
      <name val="Segoe UI"/>
      <family val="2"/>
    </font>
    <font>
      <b/>
      <sz val="10"/>
      <name val="Segoe UI"/>
      <family val="2"/>
    </font>
    <font>
      <b/>
      <sz val="10"/>
      <color rgb="FFFFFFFF"/>
      <name val="Segoe UI"/>
      <family val="2"/>
    </font>
    <font>
      <sz val="10"/>
      <color rgb="FFFF0000"/>
      <name val="Segoe UI"/>
      <family val="2"/>
    </font>
    <font>
      <b/>
      <sz val="10"/>
      <color rgb="FF000000"/>
      <name val="Segoe UI"/>
      <family val="2"/>
    </font>
    <font>
      <b/>
      <sz val="10"/>
      <color theme="0"/>
      <name val="Segoe UI"/>
      <family val="2"/>
    </font>
    <font>
      <sz val="16"/>
      <color rgb="FF000000"/>
      <name val="Wingdings 2"/>
      <family val="1"/>
      <charset val="2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FFFFFF"/>
      </patternFill>
    </fill>
    <fill>
      <patternFill patternType="solid">
        <fgColor theme="9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indexed="64"/>
      </right>
      <top/>
      <bottom style="hair">
        <color rgb="FF000000"/>
      </bottom>
      <diagonal/>
    </border>
    <border>
      <left style="hair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82">
    <xf numFmtId="0" fontId="0" fillId="0" borderId="0" xfId="0" applyFont="1" applyAlignme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10" fontId="7" fillId="0" borderId="10" xfId="1" applyNumberFormat="1" applyFont="1" applyBorder="1" applyAlignment="1">
      <alignment horizontal="right" vertical="center"/>
    </xf>
    <xf numFmtId="4" fontId="4" fillId="2" borderId="10" xfId="2" applyNumberFormat="1" applyFont="1" applyFill="1" applyBorder="1" applyAlignment="1">
      <alignment horizontal="right" vertical="center"/>
    </xf>
    <xf numFmtId="4" fontId="7" fillId="0" borderId="10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4" fontId="5" fillId="2" borderId="8" xfId="2" applyNumberFormat="1" applyFont="1" applyFill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5" fillId="5" borderId="5" xfId="0" applyFont="1" applyFill="1" applyBorder="1" applyAlignment="1">
      <alignment vertical="center"/>
    </xf>
    <xf numFmtId="44" fontId="4" fillId="0" borderId="5" xfId="2" applyFont="1" applyBorder="1" applyAlignment="1">
      <alignment vertical="center"/>
    </xf>
    <xf numFmtId="0" fontId="5" fillId="5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" fontId="4" fillId="0" borderId="2" xfId="0" applyNumberFormat="1" applyFont="1" applyBorder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4" fillId="0" borderId="2" xfId="1" applyNumberFormat="1" applyFont="1" applyBorder="1" applyAlignment="1">
      <alignment vertical="center"/>
    </xf>
    <xf numFmtId="164" fontId="4" fillId="0" borderId="4" xfId="1" applyNumberFormat="1" applyFont="1" applyBorder="1" applyAlignment="1">
      <alignment vertical="center"/>
    </xf>
    <xf numFmtId="4" fontId="5" fillId="4" borderId="2" xfId="0" applyNumberFormat="1" applyFont="1" applyFill="1" applyBorder="1" applyAlignment="1">
      <alignment horizontal="right" vertical="center"/>
    </xf>
    <xf numFmtId="4" fontId="5" fillId="4" borderId="2" xfId="0" applyNumberFormat="1" applyFont="1" applyFill="1" applyBorder="1" applyAlignment="1">
      <alignment vertical="center"/>
    </xf>
    <xf numFmtId="164" fontId="5" fillId="4" borderId="2" xfId="1" applyNumberFormat="1" applyFont="1" applyFill="1" applyBorder="1" applyAlignment="1">
      <alignment vertical="center"/>
    </xf>
    <xf numFmtId="4" fontId="4" fillId="0" borderId="0" xfId="0" applyNumberFormat="1" applyFont="1" applyBorder="1" applyAlignment="1">
      <alignment vertical="center"/>
    </xf>
    <xf numFmtId="0" fontId="5" fillId="5" borderId="17" xfId="0" applyFont="1" applyFill="1" applyBorder="1" applyAlignment="1">
      <alignment horizontal="center" vertical="center"/>
    </xf>
    <xf numFmtId="4" fontId="4" fillId="0" borderId="17" xfId="0" applyNumberFormat="1" applyFont="1" applyBorder="1" applyAlignment="1">
      <alignment vertical="center"/>
    </xf>
    <xf numFmtId="4" fontId="4" fillId="0" borderId="19" xfId="0" applyNumberFormat="1" applyFont="1" applyBorder="1" applyAlignment="1">
      <alignment vertical="center"/>
    </xf>
    <xf numFmtId="4" fontId="4" fillId="0" borderId="20" xfId="0" applyNumberFormat="1" applyFont="1" applyBorder="1" applyAlignment="1">
      <alignment vertical="center"/>
    </xf>
    <xf numFmtId="4" fontId="4" fillId="0" borderId="9" xfId="0" applyNumberFormat="1" applyFont="1" applyBorder="1" applyAlignment="1">
      <alignment vertical="center"/>
    </xf>
    <xf numFmtId="4" fontId="5" fillId="4" borderId="20" xfId="0" applyNumberFormat="1" applyFont="1" applyFill="1" applyBorder="1" applyAlignment="1">
      <alignment vertical="center"/>
    </xf>
    <xf numFmtId="0" fontId="4" fillId="0" borderId="12" xfId="0" applyFont="1" applyBorder="1" applyAlignment="1">
      <alignment vertical="center"/>
    </xf>
    <xf numFmtId="4" fontId="7" fillId="0" borderId="2" xfId="0" applyNumberFormat="1" applyFont="1" applyFill="1" applyBorder="1" applyAlignment="1">
      <alignment vertical="center"/>
    </xf>
    <xf numFmtId="0" fontId="5" fillId="4" borderId="0" xfId="0" applyFont="1" applyFill="1" applyBorder="1" applyAlignment="1">
      <alignment horizontal="center" vertical="center"/>
    </xf>
    <xf numFmtId="4" fontId="5" fillId="7" borderId="10" xfId="2" applyNumberFormat="1" applyFont="1" applyFill="1" applyBorder="1" applyAlignment="1">
      <alignment horizontal="right" vertical="center"/>
    </xf>
    <xf numFmtId="0" fontId="10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5" fillId="5" borderId="3" xfId="0" applyFont="1" applyFill="1" applyBorder="1" applyAlignment="1">
      <alignment horizontal="center" vertical="center" wrapText="1"/>
    </xf>
    <xf numFmtId="0" fontId="5" fillId="5" borderId="18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6" borderId="8" xfId="0" applyFont="1" applyFill="1" applyBorder="1" applyAlignment="1">
      <alignment horizontal="center" vertical="center"/>
    </xf>
    <xf numFmtId="49" fontId="9" fillId="6" borderId="0" xfId="0" applyNumberFormat="1" applyFont="1" applyFill="1" applyBorder="1" applyAlignment="1">
      <alignment horizontal="center" vertical="center"/>
    </xf>
    <xf numFmtId="49" fontId="9" fillId="6" borderId="10" xfId="0" applyNumberFormat="1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 wrapText="1"/>
    </xf>
    <xf numFmtId="0" fontId="9" fillId="6" borderId="6" xfId="0" applyFont="1" applyFill="1" applyBorder="1" applyAlignment="1">
      <alignment horizontal="center" vertical="center" wrapText="1"/>
    </xf>
    <xf numFmtId="0" fontId="9" fillId="6" borderId="9" xfId="0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/>
    </xf>
    <xf numFmtId="0" fontId="5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4" fillId="0" borderId="9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9" xfId="0" applyFont="1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5" fillId="4" borderId="15" xfId="0" applyFont="1" applyFill="1" applyBorder="1" applyAlignment="1">
      <alignment horizontal="center" vertical="center"/>
    </xf>
    <xf numFmtId="4" fontId="5" fillId="7" borderId="16" xfId="2" applyNumberFormat="1" applyFont="1" applyFill="1" applyBorder="1" applyAlignment="1">
      <alignment horizontal="right" vertical="center"/>
    </xf>
    <xf numFmtId="0" fontId="5" fillId="4" borderId="14" xfId="0" applyFont="1" applyFill="1" applyBorder="1" applyAlignment="1">
      <alignment horizontal="left" vertical="center"/>
    </xf>
    <xf numFmtId="0" fontId="5" fillId="4" borderId="15" xfId="0" applyFont="1" applyFill="1" applyBorder="1" applyAlignment="1">
      <alignment horizontal="left" vertical="center"/>
    </xf>
    <xf numFmtId="0" fontId="5" fillId="8" borderId="14" xfId="0" applyFont="1" applyFill="1" applyBorder="1" applyAlignment="1">
      <alignment horizontal="left" vertical="center"/>
    </xf>
    <xf numFmtId="0" fontId="8" fillId="8" borderId="15" xfId="0" applyFont="1" applyFill="1" applyBorder="1" applyAlignment="1">
      <alignment vertical="center"/>
    </xf>
    <xf numFmtId="0" fontId="5" fillId="8" borderId="15" xfId="0" applyFont="1" applyFill="1" applyBorder="1" applyAlignment="1">
      <alignment horizontal="center" vertical="center"/>
    </xf>
    <xf numFmtId="4" fontId="5" fillId="9" borderId="16" xfId="2" applyNumberFormat="1" applyFont="1" applyFill="1" applyBorder="1" applyAlignment="1">
      <alignment horizontal="right" vertical="center"/>
    </xf>
    <xf numFmtId="0" fontId="5" fillId="10" borderId="0" xfId="0" applyFont="1" applyFill="1" applyBorder="1" applyAlignment="1">
      <alignment horizontal="left" vertical="center"/>
    </xf>
    <xf numFmtId="0" fontId="5" fillId="10" borderId="0" xfId="0" applyFont="1" applyFill="1" applyBorder="1" applyAlignment="1">
      <alignment horizontal="center" vertical="center"/>
    </xf>
    <xf numFmtId="4" fontId="8" fillId="10" borderId="10" xfId="0" applyNumberFormat="1" applyFont="1" applyFill="1" applyBorder="1" applyAlignment="1">
      <alignment vertical="center"/>
    </xf>
  </cellXfs>
  <cellStyles count="3">
    <cellStyle name="Moeda" xfId="2" builtinId="4"/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3"/>
  <sheetViews>
    <sheetView showGridLines="0" workbookViewId="0">
      <selection activeCell="C24" sqref="C24"/>
    </sheetView>
  </sheetViews>
  <sheetFormatPr defaultColWidth="17.28515625" defaultRowHeight="15" customHeight="1" x14ac:dyDescent="0.2"/>
  <cols>
    <col min="1" max="1" width="22" style="4" bestFit="1" customWidth="1"/>
    <col min="2" max="2" width="13.140625" style="4" bestFit="1" customWidth="1"/>
    <col min="3" max="3" width="8.85546875" style="4" bestFit="1" customWidth="1"/>
    <col min="4" max="4" width="10.42578125" style="4" bestFit="1" customWidth="1"/>
    <col min="5" max="5" width="10.85546875" style="4" bestFit="1" customWidth="1"/>
    <col min="6" max="6" width="9.42578125" style="4" bestFit="1" customWidth="1"/>
    <col min="7" max="7" width="6.140625" style="4" bestFit="1" customWidth="1"/>
    <col min="8" max="8" width="8" style="4" customWidth="1"/>
    <col min="9" max="18" width="11.42578125" style="4" customWidth="1"/>
    <col min="19" max="26" width="10" style="4" customWidth="1"/>
    <col min="27" max="16384" width="17.28515625" style="4"/>
  </cols>
  <sheetData>
    <row r="1" spans="1:26" ht="15" customHeight="1" x14ac:dyDescent="0.2">
      <c r="A1" s="52" t="s">
        <v>23</v>
      </c>
      <c r="B1" s="53"/>
      <c r="C1" s="53"/>
      <c r="D1" s="53"/>
      <c r="E1" s="53"/>
      <c r="F1" s="53"/>
      <c r="G1" s="48" t="s">
        <v>26</v>
      </c>
      <c r="H1" s="49"/>
    </row>
    <row r="2" spans="1:26" ht="15" customHeight="1" x14ac:dyDescent="0.2">
      <c r="A2" s="54"/>
      <c r="B2" s="55"/>
      <c r="C2" s="55"/>
      <c r="D2" s="55"/>
      <c r="E2" s="55"/>
      <c r="F2" s="55"/>
      <c r="G2" s="50" t="s">
        <v>27</v>
      </c>
      <c r="H2" s="51"/>
    </row>
    <row r="3" spans="1:26" ht="15" customHeight="1" x14ac:dyDescent="0.2">
      <c r="A3" s="45"/>
      <c r="B3" s="46"/>
      <c r="C3" s="46"/>
      <c r="D3" s="46"/>
      <c r="E3" s="46"/>
      <c r="F3" s="46"/>
      <c r="G3" s="46"/>
      <c r="H3" s="47"/>
    </row>
    <row r="4" spans="1:26" ht="12" customHeight="1" x14ac:dyDescent="0.2">
      <c r="A4" s="16" t="s">
        <v>24</v>
      </c>
      <c r="B4" s="17">
        <f>CALCULADORA!E5-CALCULADORA!E10</f>
        <v>6052</v>
      </c>
      <c r="C4" s="10"/>
      <c r="D4" s="10"/>
      <c r="E4" s="10"/>
      <c r="F4" s="10"/>
      <c r="G4" s="10"/>
      <c r="H4" s="1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" customHeight="1" x14ac:dyDescent="0.2">
      <c r="A5" s="16" t="s">
        <v>25</v>
      </c>
      <c r="B5" s="17">
        <f>F13</f>
        <v>779.34000000000015</v>
      </c>
      <c r="C5" s="10"/>
      <c r="D5" s="10"/>
      <c r="E5" s="10"/>
      <c r="F5" s="10"/>
      <c r="G5" s="10"/>
      <c r="H5" s="1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" customHeight="1" x14ac:dyDescent="0.2">
      <c r="A6" s="11"/>
      <c r="B6" s="10"/>
      <c r="C6" s="10"/>
      <c r="D6" s="10"/>
      <c r="E6" s="10"/>
      <c r="F6" s="10"/>
      <c r="G6" s="10"/>
      <c r="H6" s="12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s="21" customFormat="1" ht="26.25" customHeight="1" x14ac:dyDescent="0.2">
      <c r="A7" s="30" t="s">
        <v>3</v>
      </c>
      <c r="B7" s="18" t="s">
        <v>4</v>
      </c>
      <c r="C7" s="19" t="s">
        <v>9</v>
      </c>
      <c r="D7" s="18" t="s">
        <v>5</v>
      </c>
      <c r="E7" s="19" t="s">
        <v>8</v>
      </c>
      <c r="F7" s="20" t="s">
        <v>7</v>
      </c>
      <c r="G7" s="43" t="s">
        <v>10</v>
      </c>
      <c r="H7" s="44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" customHeight="1" x14ac:dyDescent="0.2">
      <c r="A8" s="31">
        <v>0</v>
      </c>
      <c r="B8" s="23">
        <v>2112</v>
      </c>
      <c r="C8" s="22">
        <f t="shared" ref="C8:C12" si="0">IF(AND($B$4&gt;$A8,$B$4&lt;=$B8),$B$4,0)</f>
        <v>0</v>
      </c>
      <c r="D8" s="24">
        <v>0</v>
      </c>
      <c r="E8" s="23">
        <v>0</v>
      </c>
      <c r="F8" s="22">
        <v>0</v>
      </c>
      <c r="G8" s="25">
        <v>0</v>
      </c>
      <c r="H8" s="32">
        <v>0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" customHeight="1" x14ac:dyDescent="0.2">
      <c r="A9" s="31">
        <f>B8+0.01</f>
        <v>2112.0100000000002</v>
      </c>
      <c r="B9" s="23">
        <v>2826.65</v>
      </c>
      <c r="C9" s="22">
        <f t="shared" si="0"/>
        <v>0</v>
      </c>
      <c r="D9" s="24">
        <v>7.4999999999999997E-2</v>
      </c>
      <c r="E9" s="23">
        <v>158.4</v>
      </c>
      <c r="F9" s="22">
        <f t="shared" ref="F9:F12" si="1">IF(((D9*C9)-E9)&lt;=0,0,(D9*C9)-E9)</f>
        <v>0</v>
      </c>
      <c r="G9" s="24">
        <f t="shared" ref="G9:G12" si="2">IF(F9&lt;&gt;0,D9,0)</f>
        <v>0</v>
      </c>
      <c r="H9" s="33">
        <f t="shared" ref="H9:H12" si="3">IF(F9&lt;&gt;0,E9,0)</f>
        <v>0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" customHeight="1" x14ac:dyDescent="0.2">
      <c r="A10" s="31">
        <f>B9+0.01</f>
        <v>2826.6600000000003</v>
      </c>
      <c r="B10" s="23">
        <v>3751.05</v>
      </c>
      <c r="C10" s="22">
        <f t="shared" si="0"/>
        <v>0</v>
      </c>
      <c r="D10" s="24">
        <v>0.15</v>
      </c>
      <c r="E10" s="23">
        <v>370.4</v>
      </c>
      <c r="F10" s="22">
        <f t="shared" si="1"/>
        <v>0</v>
      </c>
      <c r="G10" s="24">
        <f t="shared" si="2"/>
        <v>0</v>
      </c>
      <c r="H10" s="33">
        <f t="shared" si="3"/>
        <v>0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" customHeight="1" x14ac:dyDescent="0.2">
      <c r="A11" s="31">
        <f>B10+0.01</f>
        <v>3751.0600000000004</v>
      </c>
      <c r="B11" s="23">
        <v>4664.68</v>
      </c>
      <c r="C11" s="22">
        <f t="shared" si="0"/>
        <v>0</v>
      </c>
      <c r="D11" s="24">
        <v>0.22500000000000001</v>
      </c>
      <c r="E11" s="23">
        <v>651.73</v>
      </c>
      <c r="F11" s="22">
        <f t="shared" si="1"/>
        <v>0</v>
      </c>
      <c r="G11" s="24">
        <f t="shared" si="2"/>
        <v>0</v>
      </c>
      <c r="H11" s="33">
        <f t="shared" si="3"/>
        <v>0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" customHeight="1" x14ac:dyDescent="0.2">
      <c r="A12" s="31">
        <f>B11+0.01</f>
        <v>4664.6900000000005</v>
      </c>
      <c r="B12" s="23">
        <v>999999.99</v>
      </c>
      <c r="C12" s="22">
        <f t="shared" si="0"/>
        <v>6052</v>
      </c>
      <c r="D12" s="24">
        <v>0.27500000000000002</v>
      </c>
      <c r="E12" s="37">
        <v>884.96</v>
      </c>
      <c r="F12" s="22">
        <f t="shared" si="1"/>
        <v>779.34000000000015</v>
      </c>
      <c r="G12" s="24">
        <f t="shared" si="2"/>
        <v>0.27500000000000002</v>
      </c>
      <c r="H12" s="33">
        <f t="shared" si="3"/>
        <v>884.96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" customHeight="1" x14ac:dyDescent="0.2">
      <c r="A13" s="34"/>
      <c r="B13" s="29"/>
      <c r="C13" s="29"/>
      <c r="D13" s="29"/>
      <c r="E13" s="26" t="s">
        <v>6</v>
      </c>
      <c r="F13" s="27">
        <f t="shared" ref="F13:H13" si="4">SUM(F8:F12)</f>
        <v>779.34000000000015</v>
      </c>
      <c r="G13" s="28">
        <f t="shared" si="4"/>
        <v>0.27500000000000002</v>
      </c>
      <c r="H13" s="35">
        <f t="shared" si="4"/>
        <v>884.96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" customHeight="1" x14ac:dyDescent="0.2">
      <c r="A14" s="14"/>
      <c r="B14" s="36"/>
      <c r="C14" s="36"/>
      <c r="D14" s="36"/>
      <c r="E14" s="36"/>
      <c r="F14" s="36"/>
      <c r="G14" s="36"/>
      <c r="H14" s="15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2" customHeight="1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2" customHeight="1" x14ac:dyDescent="0.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2" customHeight="1" x14ac:dyDescent="0.2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</sheetData>
  <mergeCells count="5">
    <mergeCell ref="G7:H7"/>
    <mergeCell ref="A3:H3"/>
    <mergeCell ref="G1:H1"/>
    <mergeCell ref="G2:H2"/>
    <mergeCell ref="A1:F2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248F2-F560-431F-AE20-68E6A0644957}">
  <dimension ref="A1:G30"/>
  <sheetViews>
    <sheetView showGridLines="0" tabSelected="1" topLeftCell="A16" workbookViewId="0">
      <selection activeCell="C34" sqref="C34"/>
    </sheetView>
  </sheetViews>
  <sheetFormatPr defaultColWidth="17.28515625" defaultRowHeight="14.25" customHeight="1" x14ac:dyDescent="0.2"/>
  <cols>
    <col min="1" max="1" width="14.140625" style="4" customWidth="1"/>
    <col min="2" max="2" width="4.42578125" style="4" customWidth="1"/>
    <col min="3" max="3" width="13.5703125" style="4" customWidth="1"/>
    <col min="4" max="4" width="3.140625" style="4" bestFit="1" customWidth="1"/>
    <col min="5" max="5" width="8.140625" style="4" bestFit="1" customWidth="1"/>
    <col min="6" max="6" width="8" style="4" bestFit="1" customWidth="1"/>
    <col min="7" max="7" width="55.85546875" style="41" bestFit="1" customWidth="1"/>
    <col min="8" max="16384" width="17.28515625" style="4"/>
  </cols>
  <sheetData>
    <row r="1" spans="1:7" ht="14.25" customHeight="1" x14ac:dyDescent="0.2">
      <c r="A1" s="56" t="s">
        <v>11</v>
      </c>
      <c r="B1" s="56"/>
      <c r="C1" s="56"/>
      <c r="D1" s="56"/>
      <c r="E1" s="56"/>
    </row>
    <row r="2" spans="1:7" ht="14.25" customHeight="1" x14ac:dyDescent="0.2">
      <c r="A2" s="56"/>
      <c r="B2" s="56"/>
      <c r="C2" s="56"/>
      <c r="D2" s="56"/>
      <c r="E2" s="56"/>
    </row>
    <row r="3" spans="1:7" ht="14.25" customHeight="1" x14ac:dyDescent="0.2">
      <c r="A3" s="69"/>
      <c r="B3" s="70"/>
      <c r="C3" s="70"/>
      <c r="D3" s="70"/>
      <c r="E3" s="70"/>
    </row>
    <row r="4" spans="1:7" ht="14.25" customHeight="1" x14ac:dyDescent="0.2">
      <c r="A4" s="57" t="s">
        <v>0</v>
      </c>
      <c r="B4" s="58"/>
      <c r="C4" s="58"/>
      <c r="D4" s="58"/>
      <c r="E4" s="59"/>
    </row>
    <row r="5" spans="1:7" ht="14.25" customHeight="1" x14ac:dyDescent="0.2">
      <c r="A5" s="60" t="s">
        <v>12</v>
      </c>
      <c r="B5" s="65"/>
      <c r="C5" s="65"/>
      <c r="D5" s="38" t="s">
        <v>1</v>
      </c>
      <c r="E5" s="39">
        <v>6800</v>
      </c>
      <c r="F5" s="40" t="s">
        <v>28</v>
      </c>
      <c r="G5" s="42" t="s">
        <v>29</v>
      </c>
    </row>
    <row r="6" spans="1:7" ht="14.25" customHeight="1" x14ac:dyDescent="0.2">
      <c r="A6" s="62"/>
      <c r="B6" s="63"/>
      <c r="C6" s="63"/>
      <c r="D6" s="63"/>
      <c r="E6" s="64"/>
    </row>
    <row r="7" spans="1:7" ht="14.25" customHeight="1" x14ac:dyDescent="0.2">
      <c r="A7" s="57" t="s">
        <v>14</v>
      </c>
      <c r="B7" s="58"/>
      <c r="C7" s="58"/>
      <c r="D7" s="58"/>
      <c r="E7" s="59"/>
    </row>
    <row r="8" spans="1:7" ht="14.25" customHeight="1" x14ac:dyDescent="0.2">
      <c r="A8" s="60" t="s">
        <v>0</v>
      </c>
      <c r="B8" s="65"/>
      <c r="C8" s="65"/>
      <c r="D8" s="6" t="s">
        <v>1</v>
      </c>
      <c r="E8" s="8">
        <f>IF(E5&gt;=7507.49,7507.49,E5)</f>
        <v>6800</v>
      </c>
    </row>
    <row r="9" spans="1:7" ht="14.25" customHeight="1" x14ac:dyDescent="0.2">
      <c r="A9" s="60" t="s">
        <v>5</v>
      </c>
      <c r="B9" s="65"/>
      <c r="C9" s="65"/>
      <c r="D9" s="6" t="s">
        <v>2</v>
      </c>
      <c r="E9" s="9">
        <v>11</v>
      </c>
      <c r="F9" s="40" t="s">
        <v>28</v>
      </c>
      <c r="G9" s="41" t="s">
        <v>31</v>
      </c>
    </row>
    <row r="10" spans="1:7" ht="14.25" customHeight="1" x14ac:dyDescent="0.2">
      <c r="A10" s="60" t="s">
        <v>15</v>
      </c>
      <c r="B10" s="65"/>
      <c r="C10" s="65"/>
      <c r="D10" s="3" t="s">
        <v>1</v>
      </c>
      <c r="E10" s="13">
        <f>E8*E9%</f>
        <v>748</v>
      </c>
      <c r="G10" s="41" t="s">
        <v>32</v>
      </c>
    </row>
    <row r="11" spans="1:7" ht="14.25" customHeight="1" x14ac:dyDescent="0.2">
      <c r="A11" s="67"/>
      <c r="B11" s="68"/>
      <c r="C11" s="68"/>
      <c r="D11" s="68"/>
      <c r="E11" s="64"/>
    </row>
    <row r="12" spans="1:7" ht="14.25" customHeight="1" x14ac:dyDescent="0.2">
      <c r="A12" s="57" t="s">
        <v>16</v>
      </c>
      <c r="B12" s="58"/>
      <c r="C12" s="58"/>
      <c r="D12" s="58"/>
      <c r="E12" s="59"/>
    </row>
    <row r="13" spans="1:7" ht="14.25" customHeight="1" x14ac:dyDescent="0.2">
      <c r="A13" s="60" t="s">
        <v>0</v>
      </c>
      <c r="B13" s="61"/>
      <c r="C13" s="61"/>
      <c r="D13" s="6" t="s">
        <v>1</v>
      </c>
      <c r="E13" s="8">
        <f>TABELA_IR!B4</f>
        <v>6052</v>
      </c>
      <c r="F13" s="40" t="s">
        <v>28</v>
      </c>
      <c r="G13" s="41" t="s">
        <v>30</v>
      </c>
    </row>
    <row r="14" spans="1:7" ht="14.25" customHeight="1" x14ac:dyDescent="0.2">
      <c r="A14" s="60" t="s">
        <v>5</v>
      </c>
      <c r="B14" s="61"/>
      <c r="C14" s="61"/>
      <c r="D14" s="6" t="s">
        <v>2</v>
      </c>
      <c r="E14" s="7">
        <f>TABELA_IR!G13</f>
        <v>0.27500000000000002</v>
      </c>
    </row>
    <row r="15" spans="1:7" ht="14.25" customHeight="1" x14ac:dyDescent="0.2">
      <c r="A15" s="66" t="s">
        <v>17</v>
      </c>
      <c r="B15" s="61"/>
      <c r="C15" s="61"/>
      <c r="D15" s="6" t="s">
        <v>1</v>
      </c>
      <c r="E15" s="8">
        <f>TABELA_IR!H13</f>
        <v>884.96</v>
      </c>
    </row>
    <row r="16" spans="1:7" ht="14.25" customHeight="1" x14ac:dyDescent="0.2">
      <c r="A16" s="60" t="s">
        <v>15</v>
      </c>
      <c r="B16" s="61"/>
      <c r="C16" s="61"/>
      <c r="D16" s="3" t="s">
        <v>1</v>
      </c>
      <c r="E16" s="13">
        <f>TABELA_IR!B5</f>
        <v>779.34000000000015</v>
      </c>
    </row>
    <row r="17" spans="1:7" ht="14.25" customHeight="1" x14ac:dyDescent="0.2">
      <c r="A17" s="62"/>
      <c r="B17" s="63"/>
      <c r="C17" s="63"/>
      <c r="D17" s="63"/>
      <c r="E17" s="64"/>
    </row>
    <row r="18" spans="1:7" ht="14.25" customHeight="1" x14ac:dyDescent="0.2">
      <c r="A18" s="57" t="s">
        <v>18</v>
      </c>
      <c r="B18" s="58"/>
      <c r="C18" s="58"/>
      <c r="D18" s="58"/>
      <c r="E18" s="59"/>
    </row>
    <row r="19" spans="1:7" ht="14.25" customHeight="1" x14ac:dyDescent="0.2">
      <c r="A19" s="60" t="s">
        <v>0</v>
      </c>
      <c r="B19" s="61"/>
      <c r="C19" s="61"/>
      <c r="D19" s="6" t="s">
        <v>1</v>
      </c>
      <c r="E19" s="8">
        <f>E5</f>
        <v>6800</v>
      </c>
      <c r="F19" s="40" t="s">
        <v>28</v>
      </c>
      <c r="G19" s="41" t="s">
        <v>31</v>
      </c>
    </row>
    <row r="20" spans="1:7" ht="14.25" customHeight="1" x14ac:dyDescent="0.2">
      <c r="A20" s="60" t="s">
        <v>5</v>
      </c>
      <c r="B20" s="61"/>
      <c r="C20" s="61"/>
      <c r="D20" s="6" t="s">
        <v>2</v>
      </c>
      <c r="E20" s="9">
        <v>2</v>
      </c>
      <c r="G20" s="41" t="s">
        <v>32</v>
      </c>
    </row>
    <row r="21" spans="1:7" ht="14.25" customHeight="1" x14ac:dyDescent="0.2">
      <c r="A21" s="60" t="s">
        <v>15</v>
      </c>
      <c r="B21" s="61"/>
      <c r="C21" s="61"/>
      <c r="D21" s="3" t="s">
        <v>1</v>
      </c>
      <c r="E21" s="13">
        <f>E19*E20%</f>
        <v>136</v>
      </c>
      <c r="G21" s="41" t="s">
        <v>33</v>
      </c>
    </row>
    <row r="22" spans="1:7" ht="14.25" customHeight="1" x14ac:dyDescent="0.2">
      <c r="A22" s="62"/>
      <c r="B22" s="63"/>
      <c r="C22" s="63"/>
      <c r="D22" s="63"/>
      <c r="E22" s="64"/>
    </row>
    <row r="23" spans="1:7" ht="14.25" customHeight="1" x14ac:dyDescent="0.2">
      <c r="A23" s="57" t="s">
        <v>19</v>
      </c>
      <c r="B23" s="58"/>
      <c r="C23" s="58"/>
      <c r="D23" s="58"/>
      <c r="E23" s="59"/>
    </row>
    <row r="24" spans="1:7" ht="14.25" customHeight="1" x14ac:dyDescent="0.2">
      <c r="A24" s="73" t="s">
        <v>12</v>
      </c>
      <c r="B24" s="74"/>
      <c r="C24" s="74"/>
      <c r="D24" s="71" t="s">
        <v>1</v>
      </c>
      <c r="E24" s="72">
        <f>E5</f>
        <v>6800</v>
      </c>
    </row>
    <row r="25" spans="1:7" ht="14.25" customHeight="1" x14ac:dyDescent="0.2">
      <c r="A25" s="60" t="s">
        <v>13</v>
      </c>
      <c r="B25" s="61"/>
      <c r="C25" s="61"/>
      <c r="D25" s="6" t="s">
        <v>1</v>
      </c>
      <c r="E25" s="8">
        <f>E10</f>
        <v>748</v>
      </c>
    </row>
    <row r="26" spans="1:7" ht="14.25" customHeight="1" x14ac:dyDescent="0.2">
      <c r="A26" s="60" t="s">
        <v>20</v>
      </c>
      <c r="B26" s="61"/>
      <c r="C26" s="61"/>
      <c r="D26" s="6" t="s">
        <v>1</v>
      </c>
      <c r="E26" s="8">
        <f>E16</f>
        <v>779.34000000000015</v>
      </c>
    </row>
    <row r="27" spans="1:7" ht="14.25" customHeight="1" x14ac:dyDescent="0.2">
      <c r="A27" s="60" t="s">
        <v>21</v>
      </c>
      <c r="B27" s="61"/>
      <c r="C27" s="61"/>
      <c r="D27" s="6" t="s">
        <v>1</v>
      </c>
      <c r="E27" s="8">
        <f>E21</f>
        <v>136</v>
      </c>
    </row>
    <row r="28" spans="1:7" s="5" customFormat="1" ht="14.25" customHeight="1" x14ac:dyDescent="0.2">
      <c r="A28" s="75" t="s">
        <v>35</v>
      </c>
      <c r="B28" s="76"/>
      <c r="C28" s="76"/>
      <c r="D28" s="77" t="s">
        <v>1</v>
      </c>
      <c r="E28" s="78">
        <f>SUM(E25:E27)</f>
        <v>1663.3400000000001</v>
      </c>
      <c r="G28" s="41"/>
    </row>
    <row r="29" spans="1:7" ht="14.25" customHeight="1" x14ac:dyDescent="0.2">
      <c r="A29" s="79" t="s">
        <v>22</v>
      </c>
      <c r="B29" s="79"/>
      <c r="C29" s="79"/>
      <c r="D29" s="80" t="s">
        <v>1</v>
      </c>
      <c r="E29" s="81">
        <f>E24-(SUM(E25:E27))</f>
        <v>5136.66</v>
      </c>
      <c r="F29" s="40" t="s">
        <v>28</v>
      </c>
      <c r="G29" s="42" t="s">
        <v>34</v>
      </c>
    </row>
    <row r="30" spans="1:7" ht="14.25" customHeight="1" x14ac:dyDescent="0.2">
      <c r="A30" s="62"/>
      <c r="B30" s="63"/>
      <c r="C30" s="63"/>
      <c r="D30" s="63"/>
      <c r="E30" s="64"/>
    </row>
  </sheetData>
  <mergeCells count="29">
    <mergeCell ref="A7:E7"/>
    <mergeCell ref="A5:C5"/>
    <mergeCell ref="A3:E3"/>
    <mergeCell ref="A4:E4"/>
    <mergeCell ref="A28:C28"/>
    <mergeCell ref="A30:E30"/>
    <mergeCell ref="A24:C24"/>
    <mergeCell ref="A25:C25"/>
    <mergeCell ref="A22:E22"/>
    <mergeCell ref="A23:E23"/>
    <mergeCell ref="A26:C26"/>
    <mergeCell ref="A27:C27"/>
    <mergeCell ref="A29:C29"/>
    <mergeCell ref="A1:E2"/>
    <mergeCell ref="A18:E18"/>
    <mergeCell ref="A19:C19"/>
    <mergeCell ref="A20:C20"/>
    <mergeCell ref="A21:C21"/>
    <mergeCell ref="A13:C13"/>
    <mergeCell ref="A14:C14"/>
    <mergeCell ref="A15:C15"/>
    <mergeCell ref="A16:C16"/>
    <mergeCell ref="A17:E17"/>
    <mergeCell ref="A11:E11"/>
    <mergeCell ref="A12:E12"/>
    <mergeCell ref="A8:C8"/>
    <mergeCell ref="A9:C9"/>
    <mergeCell ref="A10:C10"/>
    <mergeCell ref="A6:E6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TABELA_IR</vt:lpstr>
      <vt:lpstr>CALCULADORA</vt:lpstr>
      <vt:lpstr>CALCULADORA!Excel_BuiltIn_Print_Area_1_1</vt:lpstr>
      <vt:lpstr>CALCULADORA!IntervaloNomeado1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Recibo de Pagamento Autônomo - RPA</dc:title>
  <dc:subject>Recibo de Pagamento Autônomo - RPA</dc:subject>
  <dc:creator>www.portalmei.org</dc:creator>
  <cp:keywords>Recibo de Pagamento Autônomo - RPA</cp:keywords>
  <dc:description>Recibo de Pagamento Autônomo - RPA</dc:description>
  <cp:lastModifiedBy>GABRIELA ARAÚJO</cp:lastModifiedBy>
  <dcterms:modified xsi:type="dcterms:W3CDTF">2023-08-30T19:41:12Z</dcterms:modified>
  <cp:category>Recibo de Pagamento Autônomo - RPA</cp:category>
</cp:coreProperties>
</file>